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21"/>
  <workbookPr/>
  <mc:AlternateContent xmlns:mc="http://schemas.openxmlformats.org/markup-compatibility/2006">
    <mc:Choice Requires="x15">
      <x15ac:absPath xmlns:x15ac="http://schemas.microsoft.com/office/spreadsheetml/2010/11/ac" url="/Users/shennig/Desktop/PKV Beratung und Internetseite/Blog _ Bilder und Vorlagen/"/>
    </mc:Choice>
  </mc:AlternateContent>
  <xr:revisionPtr revIDLastSave="0" documentId="8_{71DC1D4E-96EE-9F49-B6A0-1B1DEB174946}" xr6:coauthVersionLast="47" xr6:coauthVersionMax="47" xr10:uidLastSave="{00000000-0000-0000-0000-000000000000}"/>
  <bookViews>
    <workbookView xWindow="10040" yWindow="500" windowWidth="32880" windowHeight="26500" tabRatio="500" xr2:uid="{00000000-000D-0000-FFFF-FFFF00000000}"/>
  </bookViews>
  <sheets>
    <sheet name="Blatt1" sheetId="1" r:id="rId1"/>
  </sheets>
  <definedNames>
    <definedName name="_xlnm.Print_Area" localSheetId="0">Blatt1!$A$1:$F$43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8" i="1" s="1"/>
  <c r="D18" i="1" s="1"/>
  <c r="B12" i="1"/>
  <c r="D34" i="1"/>
  <c r="D35" i="1"/>
  <c r="B24" i="1" l="1"/>
  <c r="B17" i="1"/>
  <c r="B23" i="1" s="1"/>
  <c r="D17" i="1" l="1"/>
</calcChain>
</file>

<file path=xl/sharedStrings.xml><?xml version="1.0" encoding="utf-8"?>
<sst xmlns="http://schemas.openxmlformats.org/spreadsheetml/2006/main" count="25" uniqueCount="25">
  <si>
    <t>PKV Beitrag Versicherter:</t>
  </si>
  <si>
    <t>Pflegepflichtvers. Beitrag:</t>
  </si>
  <si>
    <t>für die Krankenversicherung:</t>
  </si>
  <si>
    <t>für die Pflegeversicherung:</t>
  </si>
  <si>
    <t>Für die weiter mitversicherten Personen verbleiben als möglichem maximalen Zuschuss noch:</t>
  </si>
  <si>
    <t>Restzuschuss PKV:</t>
  </si>
  <si>
    <t>Restzuschuss Pflege:</t>
  </si>
  <si>
    <t xml:space="preserve">Basisdaten: </t>
  </si>
  <si>
    <t>Beitragsbemessungsgrenze:</t>
  </si>
  <si>
    <t>durchschnittlicher GKV Zusatzbeitrag:</t>
  </si>
  <si>
    <t>Beitragssatz Pflegepflicht:</t>
  </si>
  <si>
    <t>Beitragssatz GKV:</t>
  </si>
  <si>
    <t>Höchstzuschuss PKV:</t>
  </si>
  <si>
    <t>Höchstzuschuss Pflege:</t>
  </si>
  <si>
    <t>Arbeitnehmer</t>
  </si>
  <si>
    <t>PartnerIn</t>
  </si>
  <si>
    <t>Kind 1</t>
  </si>
  <si>
    <t>Kind 2</t>
  </si>
  <si>
    <t>Gesamtbeitrag KV:</t>
  </si>
  <si>
    <t>Gesamtbeitrag Pflege:</t>
  </si>
  <si>
    <t>Arbeitgeberzuschuss PKV für Kinder und Ehepartner</t>
  </si>
  <si>
    <t>Der (Familien-) Arbeitgeberzuschuss (gesamt) beträgt:</t>
  </si>
  <si>
    <t>© online-pkv.de</t>
  </si>
  <si>
    <t>Weitere Informationen finden Sie auch auf http://www.online-pkv.de</t>
  </si>
  <si>
    <t>Bekomme ich noch einen Zuschuss für Ehepartner und/ oder Kinder?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</si>
</sst>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6600"/>
      <name val="Calibri"/>
      <family val="2"/>
      <scheme val="minor"/>
    </font>
    <font>
      <sz val="12"/>
      <color rgb="FFCF2E2E"/>
      <name val="Calibri"/>
      <family val="2"/>
      <scheme val="minor"/>
    </font>
    <font>
      <sz val="16"/>
      <color rgb="FFCF2E2E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2E2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1" fillId="0" borderId="0" xfId="1" applyFont="1"/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4" fontId="1" fillId="2" borderId="2" xfId="1" applyNumberFormat="1" applyFont="1" applyFill="1" applyBorder="1" applyProtection="1">
      <protection locked="0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44" fontId="1" fillId="0" borderId="0" xfId="1" applyFont="1" applyBorder="1" applyProtection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Protection="1"/>
    <xf numFmtId="44" fontId="1" fillId="0" borderId="3" xfId="1" applyFont="1" applyBorder="1" applyAlignment="1" applyProtection="1">
      <alignment horizontal="center"/>
    </xf>
    <xf numFmtId="44" fontId="1" fillId="0" borderId="1" xfId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44" fontId="1" fillId="0" borderId="2" xfId="1" applyFont="1" applyBorder="1" applyProtection="1"/>
    <xf numFmtId="0" fontId="0" fillId="0" borderId="2" xfId="0" applyBorder="1" applyProtection="1"/>
    <xf numFmtId="0" fontId="0" fillId="0" borderId="12" xfId="0" applyBorder="1" applyProtection="1"/>
    <xf numFmtId="0" fontId="2" fillId="0" borderId="8" xfId="0" applyFont="1" applyBorder="1" applyProtection="1"/>
    <xf numFmtId="44" fontId="1" fillId="0" borderId="0" xfId="1" applyFont="1" applyFill="1" applyBorder="1" applyProtection="1"/>
    <xf numFmtId="44" fontId="5" fillId="0" borderId="0" xfId="1" applyFont="1" applyFill="1" applyBorder="1" applyAlignment="1" applyProtection="1">
      <alignment horizontal="center"/>
    </xf>
    <xf numFmtId="44" fontId="5" fillId="0" borderId="9" xfId="1" applyFont="1" applyFill="1" applyBorder="1" applyAlignment="1" applyProtection="1">
      <alignment horizontal="center"/>
    </xf>
    <xf numFmtId="44" fontId="5" fillId="0" borderId="0" xfId="1" applyFont="1" applyFill="1" applyBorder="1" applyAlignment="1" applyProtection="1">
      <alignment horizontal="center"/>
    </xf>
    <xf numFmtId="44" fontId="5" fillId="0" borderId="9" xfId="1" applyFont="1" applyFill="1" applyBorder="1" applyAlignment="1" applyProtection="1">
      <alignment horizontal="center"/>
    </xf>
    <xf numFmtId="0" fontId="2" fillId="0" borderId="13" xfId="0" applyFont="1" applyBorder="1" applyProtection="1"/>
    <xf numFmtId="7" fontId="1" fillId="0" borderId="4" xfId="1" applyNumberFormat="1" applyFont="1" applyFill="1" applyBorder="1" applyAlignment="1" applyProtection="1">
      <alignment horizontal="center"/>
    </xf>
    <xf numFmtId="7" fontId="1" fillId="0" borderId="14" xfId="1" applyNumberFormat="1" applyFont="1" applyFill="1" applyBorder="1" applyAlignment="1" applyProtection="1">
      <alignment horizontal="center"/>
    </xf>
    <xf numFmtId="0" fontId="2" fillId="0" borderId="10" xfId="0" applyFont="1" applyBorder="1" applyProtection="1"/>
    <xf numFmtId="7" fontId="1" fillId="0" borderId="1" xfId="1" applyNumberFormat="1" applyFont="1" applyBorder="1" applyAlignment="1" applyProtection="1">
      <alignment horizontal="center"/>
    </xf>
    <xf numFmtId="7" fontId="1" fillId="0" borderId="15" xfId="1" applyNumberFormat="1" applyFont="1" applyBorder="1" applyAlignment="1" applyProtection="1">
      <alignment horizontal="center"/>
    </xf>
    <xf numFmtId="0" fontId="3" fillId="0" borderId="0" xfId="0" applyFont="1" applyProtection="1"/>
    <xf numFmtId="44" fontId="2" fillId="0" borderId="8" xfId="0" applyNumberFormat="1" applyFont="1" applyBorder="1" applyProtection="1"/>
    <xf numFmtId="44" fontId="2" fillId="0" borderId="0" xfId="1" applyFont="1" applyBorder="1" applyProtection="1"/>
    <xf numFmtId="0" fontId="0" fillId="3" borderId="13" xfId="0" applyFill="1" applyBorder="1" applyProtection="1"/>
    <xf numFmtId="44" fontId="1" fillId="3" borderId="4" xfId="1" applyFont="1" applyFill="1" applyBorder="1" applyProtection="1"/>
    <xf numFmtId="0" fontId="0" fillId="3" borderId="4" xfId="0" applyFill="1" applyBorder="1" applyAlignment="1" applyProtection="1">
      <alignment horizontal="center"/>
    </xf>
    <xf numFmtId="44" fontId="1" fillId="3" borderId="14" xfId="1" applyFont="1" applyFill="1" applyBorder="1" applyProtection="1"/>
    <xf numFmtId="0" fontId="0" fillId="3" borderId="8" xfId="0" applyFill="1" applyBorder="1" applyProtection="1"/>
    <xf numFmtId="44" fontId="1" fillId="3" borderId="0" xfId="1" applyFont="1" applyFill="1" applyBorder="1" applyProtection="1"/>
    <xf numFmtId="0" fontId="0" fillId="3" borderId="0" xfId="0" applyFill="1" applyProtection="1"/>
    <xf numFmtId="44" fontId="1" fillId="3" borderId="9" xfId="1" applyFont="1" applyFill="1" applyBorder="1" applyProtection="1"/>
    <xf numFmtId="7" fontId="0" fillId="3" borderId="0" xfId="1" applyNumberFormat="1" applyFont="1" applyFill="1" applyBorder="1" applyProtection="1"/>
    <xf numFmtId="10" fontId="0" fillId="3" borderId="0" xfId="0" applyNumberFormat="1" applyFill="1" applyProtection="1"/>
    <xf numFmtId="0" fontId="0" fillId="3" borderId="10" xfId="0" applyFill="1" applyBorder="1" applyProtection="1"/>
    <xf numFmtId="44" fontId="1" fillId="3" borderId="1" xfId="1" applyFont="1" applyFill="1" applyBorder="1" applyProtection="1"/>
    <xf numFmtId="7" fontId="0" fillId="3" borderId="1" xfId="1" applyNumberFormat="1" applyFont="1" applyFill="1" applyBorder="1" applyProtection="1"/>
    <xf numFmtId="44" fontId="1" fillId="3" borderId="15" xfId="1" applyFont="1" applyFill="1" applyBorder="1" applyProtection="1"/>
    <xf numFmtId="44" fontId="6" fillId="0" borderId="0" xfId="1" applyFont="1" applyBorder="1" applyAlignment="1" applyProtection="1">
      <alignment horizontal="center" vertical="center"/>
    </xf>
    <xf numFmtId="0" fontId="5" fillId="0" borderId="8" xfId="0" applyFont="1" applyBorder="1" applyProtection="1"/>
    <xf numFmtId="44" fontId="6" fillId="0" borderId="0" xfId="1" applyFont="1" applyBorder="1" applyAlignment="1" applyProtection="1"/>
    <xf numFmtId="0" fontId="8" fillId="4" borderId="16" xfId="0" applyFont="1" applyFill="1" applyBorder="1" applyAlignment="1" applyProtection="1">
      <alignment horizontal="center" vertical="center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2">
    <cellStyle name="Standard" xfId="0" builtinId="0"/>
    <cellStyle name="Währung" xfId="1" builtinId="4"/>
  </cellStyles>
  <dxfs count="5"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FF0000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F2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103482</xdr:colOff>
      <xdr:row>35</xdr:row>
      <xdr:rowOff>112889</xdr:rowOff>
    </xdr:from>
    <xdr:to>
      <xdr:col>5</xdr:col>
      <xdr:colOff>827382</xdr:colOff>
      <xdr:row>38</xdr:row>
      <xdr:rowOff>206492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88BA1FA-588B-8F4A-83BE-0730B11BC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81038" y="7516519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35" workbookViewId="0">
      <selection activeCell="F8" sqref="F8:F9"/>
    </sheetView>
  </sheetViews>
  <sheetFormatPr baseColWidth="10" defaultRowHeight="16" x14ac:dyDescent="0.2"/>
  <cols>
    <col min="1" max="1" width="31.6640625" customWidth="1"/>
    <col min="2" max="2" width="12.83203125" style="1" customWidth="1"/>
    <col min="3" max="3" width="1.83203125" style="1" customWidth="1"/>
    <col min="4" max="4" width="12" bestFit="1" customWidth="1"/>
  </cols>
  <sheetData>
    <row r="1" spans="1:10" ht="26" customHeight="1" x14ac:dyDescent="0.2">
      <c r="A1" s="6" t="s">
        <v>20</v>
      </c>
      <c r="B1" s="7"/>
      <c r="C1" s="7"/>
      <c r="D1" s="7"/>
      <c r="E1" s="7"/>
      <c r="F1" s="8"/>
    </row>
    <row r="2" spans="1:10" ht="26" customHeight="1" x14ac:dyDescent="0.2">
      <c r="A2" s="9"/>
      <c r="B2" s="10"/>
      <c r="C2" s="10"/>
      <c r="D2" s="10"/>
      <c r="E2" s="10"/>
      <c r="F2" s="11"/>
    </row>
    <row r="3" spans="1:10" ht="29" customHeight="1" x14ac:dyDescent="0.2">
      <c r="A3" s="12" t="s">
        <v>24</v>
      </c>
      <c r="B3" s="13"/>
      <c r="C3" s="13"/>
      <c r="D3" s="13"/>
      <c r="E3" s="13"/>
      <c r="F3" s="14"/>
    </row>
    <row r="4" spans="1:10" x14ac:dyDescent="0.2">
      <c r="A4" s="15"/>
      <c r="B4" s="16"/>
      <c r="C4" s="16"/>
      <c r="D4" s="17"/>
      <c r="E4" s="17"/>
      <c r="F4" s="18"/>
    </row>
    <row r="5" spans="1:10" x14ac:dyDescent="0.2">
      <c r="A5" s="15"/>
      <c r="B5" s="16"/>
      <c r="C5" s="16"/>
      <c r="D5" s="17"/>
      <c r="E5" s="17"/>
      <c r="F5" s="18"/>
    </row>
    <row r="6" spans="1:10" x14ac:dyDescent="0.2">
      <c r="A6" s="19"/>
      <c r="B6" s="20" t="s">
        <v>14</v>
      </c>
      <c r="C6" s="21"/>
      <c r="D6" s="22" t="s">
        <v>15</v>
      </c>
      <c r="E6" s="22" t="s">
        <v>16</v>
      </c>
      <c r="F6" s="23" t="s">
        <v>17</v>
      </c>
    </row>
    <row r="7" spans="1:10" x14ac:dyDescent="0.2">
      <c r="A7" s="15"/>
      <c r="B7" s="24"/>
      <c r="C7" s="16"/>
      <c r="D7" s="25"/>
      <c r="E7" s="25"/>
      <c r="F7" s="26"/>
    </row>
    <row r="8" spans="1:10" ht="16" customHeight="1" x14ac:dyDescent="0.2">
      <c r="A8" s="27" t="s">
        <v>0</v>
      </c>
      <c r="B8" s="5"/>
      <c r="C8" s="28"/>
      <c r="D8" s="62"/>
      <c r="E8" s="62"/>
      <c r="F8" s="63"/>
      <c r="H8" s="4"/>
      <c r="I8" s="3"/>
      <c r="J8" s="3"/>
    </row>
    <row r="9" spans="1:10" x14ac:dyDescent="0.2">
      <c r="A9" s="27" t="s">
        <v>1</v>
      </c>
      <c r="B9" s="5"/>
      <c r="C9" s="28"/>
      <c r="D9" s="62"/>
      <c r="E9" s="62"/>
      <c r="F9" s="63"/>
      <c r="H9" s="3"/>
      <c r="I9" s="3"/>
      <c r="J9" s="3"/>
    </row>
    <row r="10" spans="1:10" x14ac:dyDescent="0.2">
      <c r="A10" s="27"/>
      <c r="B10" s="29"/>
      <c r="C10" s="29"/>
      <c r="D10" s="29"/>
      <c r="E10" s="29"/>
      <c r="F10" s="30"/>
      <c r="H10" s="2"/>
      <c r="I10" s="2"/>
      <c r="J10" s="2"/>
    </row>
    <row r="11" spans="1:10" x14ac:dyDescent="0.2">
      <c r="A11" s="27"/>
      <c r="B11" s="31"/>
      <c r="C11" s="31"/>
      <c r="D11" s="31"/>
      <c r="E11" s="31"/>
      <c r="F11" s="32"/>
      <c r="H11" s="2"/>
      <c r="I11" s="2"/>
      <c r="J11" s="2"/>
    </row>
    <row r="12" spans="1:10" x14ac:dyDescent="0.2">
      <c r="A12" s="33" t="s">
        <v>18</v>
      </c>
      <c r="B12" s="34">
        <f>SUM(B8:F8)</f>
        <v>0</v>
      </c>
      <c r="C12" s="34"/>
      <c r="D12" s="34"/>
      <c r="E12" s="34"/>
      <c r="F12" s="35"/>
      <c r="H12" s="2"/>
      <c r="I12" s="2"/>
      <c r="J12" s="2"/>
    </row>
    <row r="13" spans="1:10" x14ac:dyDescent="0.2">
      <c r="A13" s="36" t="s">
        <v>19</v>
      </c>
      <c r="B13" s="37">
        <f>(SUM(B9:F9))</f>
        <v>0</v>
      </c>
      <c r="C13" s="37"/>
      <c r="D13" s="37"/>
      <c r="E13" s="37"/>
      <c r="F13" s="38"/>
    </row>
    <row r="14" spans="1:10" x14ac:dyDescent="0.2">
      <c r="A14" s="15"/>
      <c r="B14" s="16"/>
      <c r="C14" s="16"/>
      <c r="D14" s="17"/>
      <c r="E14" s="17"/>
      <c r="F14" s="18"/>
    </row>
    <row r="15" spans="1:10" x14ac:dyDescent="0.2">
      <c r="A15" s="15" t="s">
        <v>21</v>
      </c>
      <c r="B15" s="16"/>
      <c r="C15" s="16"/>
      <c r="D15" s="17"/>
      <c r="E15" s="17"/>
      <c r="F15" s="18"/>
    </row>
    <row r="16" spans="1:10" x14ac:dyDescent="0.2">
      <c r="A16" s="15"/>
      <c r="B16" s="16"/>
      <c r="C16" s="16"/>
      <c r="D16" s="17"/>
      <c r="E16" s="17"/>
      <c r="F16" s="18"/>
    </row>
    <row r="17" spans="1:6" x14ac:dyDescent="0.2">
      <c r="A17" s="15" t="s">
        <v>2</v>
      </c>
      <c r="B17" s="16">
        <f>IF(B12/2&gt;(D34),D34,B12/2)</f>
        <v>0</v>
      </c>
      <c r="C17" s="16"/>
      <c r="D17" s="39" t="str">
        <f>IF(B17&lt;D34,"Zuschuss noch nicht voll verbraucht","Höchstzuschuss erreicht")</f>
        <v>Zuschuss noch nicht voll verbraucht</v>
      </c>
      <c r="E17" s="17"/>
      <c r="F17" s="18"/>
    </row>
    <row r="18" spans="1:6" x14ac:dyDescent="0.2">
      <c r="A18" s="15" t="s">
        <v>3</v>
      </c>
      <c r="B18" s="16">
        <f>IF(B13&gt;(D29*(D32)),(D29*(D32))/2,(B13/2))</f>
        <v>0</v>
      </c>
      <c r="C18" s="16"/>
      <c r="D18" s="39" t="str">
        <f>IF(B18&lt;D35,"Zuschuss noch nicht voll verbraucht","Höchstzuschuss erreicht")</f>
        <v>Zuschuss noch nicht voll verbraucht</v>
      </c>
      <c r="E18" s="17"/>
      <c r="F18" s="18"/>
    </row>
    <row r="19" spans="1:6" x14ac:dyDescent="0.2">
      <c r="A19" s="15"/>
      <c r="B19" s="16"/>
      <c r="C19" s="16"/>
      <c r="D19" s="17"/>
      <c r="E19" s="17"/>
      <c r="F19" s="18"/>
    </row>
    <row r="20" spans="1:6" x14ac:dyDescent="0.2">
      <c r="A20" s="15"/>
      <c r="B20" s="16"/>
      <c r="C20" s="16"/>
      <c r="D20" s="17"/>
      <c r="E20" s="17"/>
      <c r="F20" s="18"/>
    </row>
    <row r="21" spans="1:6" x14ac:dyDescent="0.2">
      <c r="A21" s="15" t="s">
        <v>4</v>
      </c>
      <c r="B21" s="16"/>
      <c r="C21" s="16"/>
      <c r="D21" s="17"/>
      <c r="E21" s="17"/>
      <c r="F21" s="18"/>
    </row>
    <row r="22" spans="1:6" x14ac:dyDescent="0.2">
      <c r="A22" s="15"/>
      <c r="B22" s="16"/>
      <c r="C22" s="16"/>
      <c r="D22" s="17"/>
      <c r="E22" s="17"/>
      <c r="F22" s="18"/>
    </row>
    <row r="23" spans="1:6" x14ac:dyDescent="0.2">
      <c r="A23" s="40" t="s">
        <v>5</v>
      </c>
      <c r="B23" s="41">
        <f>IF((D34-B17&gt;0),(D34-B17),"Zuschuss bereits verbraucht")</f>
        <v>403.98749999999995</v>
      </c>
      <c r="C23" s="16"/>
      <c r="D23" s="17"/>
      <c r="E23" s="17"/>
      <c r="F23" s="18"/>
    </row>
    <row r="24" spans="1:6" x14ac:dyDescent="0.2">
      <c r="A24" s="40" t="s">
        <v>6</v>
      </c>
      <c r="B24" s="41">
        <f>IF((D35-B18&gt;0),(D35-B18),"Zuschuss bereits verbraucht")</f>
        <v>76.059375000000003</v>
      </c>
      <c r="C24" s="16"/>
      <c r="D24" s="17"/>
      <c r="E24" s="17"/>
      <c r="F24" s="18"/>
    </row>
    <row r="25" spans="1:6" x14ac:dyDescent="0.2">
      <c r="A25" s="15"/>
      <c r="B25" s="16"/>
      <c r="C25" s="16"/>
      <c r="D25" s="17"/>
      <c r="E25" s="17"/>
      <c r="F25" s="18"/>
    </row>
    <row r="26" spans="1:6" x14ac:dyDescent="0.2">
      <c r="A26" s="15"/>
      <c r="B26" s="16"/>
      <c r="C26" s="16"/>
      <c r="D26" s="17"/>
      <c r="E26" s="17"/>
      <c r="F26" s="18"/>
    </row>
    <row r="27" spans="1:6" x14ac:dyDescent="0.2">
      <c r="A27" s="42" t="s">
        <v>7</v>
      </c>
      <c r="B27" s="43"/>
      <c r="C27" s="43"/>
      <c r="D27" s="44">
        <v>2023</v>
      </c>
      <c r="E27" s="43"/>
      <c r="F27" s="45"/>
    </row>
    <row r="28" spans="1:6" x14ac:dyDescent="0.2">
      <c r="A28" s="46"/>
      <c r="B28" s="47"/>
      <c r="C28" s="47"/>
      <c r="D28" s="48"/>
      <c r="E28" s="47"/>
      <c r="F28" s="49"/>
    </row>
    <row r="29" spans="1:6" x14ac:dyDescent="0.2">
      <c r="A29" s="46" t="s">
        <v>8</v>
      </c>
      <c r="B29" s="47"/>
      <c r="C29" s="47"/>
      <c r="D29" s="50">
        <v>59850</v>
      </c>
      <c r="E29" s="47"/>
      <c r="F29" s="49"/>
    </row>
    <row r="30" spans="1:6" x14ac:dyDescent="0.2">
      <c r="A30" s="46" t="s">
        <v>11</v>
      </c>
      <c r="B30" s="47"/>
      <c r="C30" s="47"/>
      <c r="D30" s="51">
        <v>0.14599999999999999</v>
      </c>
      <c r="E30" s="47"/>
      <c r="F30" s="49"/>
    </row>
    <row r="31" spans="1:6" x14ac:dyDescent="0.2">
      <c r="A31" s="46" t="s">
        <v>9</v>
      </c>
      <c r="B31" s="47"/>
      <c r="C31" s="47"/>
      <c r="D31" s="51">
        <v>1.6E-2</v>
      </c>
      <c r="E31" s="47"/>
      <c r="F31" s="49"/>
    </row>
    <row r="32" spans="1:6" x14ac:dyDescent="0.2">
      <c r="A32" s="46" t="s">
        <v>10</v>
      </c>
      <c r="B32" s="47"/>
      <c r="C32" s="47"/>
      <c r="D32" s="51">
        <v>3.0499999999999999E-2</v>
      </c>
      <c r="E32" s="47"/>
      <c r="F32" s="49"/>
    </row>
    <row r="33" spans="1:6" x14ac:dyDescent="0.2">
      <c r="A33" s="46"/>
      <c r="B33" s="47"/>
      <c r="C33" s="47"/>
      <c r="D33" s="48"/>
      <c r="E33" s="47"/>
      <c r="F33" s="49"/>
    </row>
    <row r="34" spans="1:6" x14ac:dyDescent="0.2">
      <c r="A34" s="46" t="s">
        <v>12</v>
      </c>
      <c r="B34" s="47"/>
      <c r="C34" s="47"/>
      <c r="D34" s="50">
        <f>D29/12*(D30+D31)/2</f>
        <v>403.98749999999995</v>
      </c>
      <c r="E34" s="47"/>
      <c r="F34" s="49"/>
    </row>
    <row r="35" spans="1:6" ht="16" customHeight="1" x14ac:dyDescent="0.2">
      <c r="A35" s="52" t="s">
        <v>13</v>
      </c>
      <c r="B35" s="53"/>
      <c r="C35" s="53"/>
      <c r="D35" s="54">
        <f>D29/12*D32/2</f>
        <v>76.059375000000003</v>
      </c>
      <c r="E35" s="53"/>
      <c r="F35" s="55"/>
    </row>
    <row r="36" spans="1:6" x14ac:dyDescent="0.2">
      <c r="A36" s="15"/>
      <c r="B36" s="16"/>
      <c r="C36" s="16"/>
      <c r="D36" s="17"/>
      <c r="E36" s="17"/>
      <c r="F36" s="18"/>
    </row>
    <row r="37" spans="1:6" ht="16" customHeight="1" x14ac:dyDescent="0.2">
      <c r="A37" s="15"/>
      <c r="B37" s="16"/>
      <c r="C37" s="56" t="s">
        <v>22</v>
      </c>
      <c r="D37" s="56"/>
      <c r="E37" s="56"/>
      <c r="F37" s="18"/>
    </row>
    <row r="38" spans="1:6" ht="17" customHeight="1" x14ac:dyDescent="0.25">
      <c r="A38" s="57"/>
      <c r="B38" s="58"/>
      <c r="C38" s="56"/>
      <c r="D38" s="56"/>
      <c r="E38" s="56"/>
      <c r="F38" s="18"/>
    </row>
    <row r="39" spans="1:6" ht="16" customHeight="1" x14ac:dyDescent="0.25">
      <c r="A39" s="15"/>
      <c r="B39" s="58"/>
      <c r="C39" s="56"/>
      <c r="D39" s="56"/>
      <c r="E39" s="56"/>
      <c r="F39" s="18"/>
    </row>
    <row r="40" spans="1:6" ht="11" customHeight="1" x14ac:dyDescent="0.2">
      <c r="A40" s="15"/>
      <c r="B40" s="16"/>
      <c r="C40" s="16"/>
      <c r="D40" s="17"/>
      <c r="E40" s="17"/>
      <c r="F40" s="18"/>
    </row>
    <row r="41" spans="1:6" x14ac:dyDescent="0.2">
      <c r="A41" s="12" t="s">
        <v>23</v>
      </c>
      <c r="B41" s="13"/>
      <c r="C41" s="13"/>
      <c r="D41" s="13"/>
      <c r="E41" s="13"/>
      <c r="F41" s="14"/>
    </row>
    <row r="42" spans="1:6" ht="17" thickBot="1" x14ac:dyDescent="0.25">
      <c r="A42" s="59"/>
      <c r="B42" s="60"/>
      <c r="C42" s="60"/>
      <c r="D42" s="60"/>
      <c r="E42" s="60"/>
      <c r="F42" s="61"/>
    </row>
  </sheetData>
  <sheetProtection algorithmName="SHA-512" hashValue="kZFH0wbfqhdPFta19y6PxOoXjWm6QCrfj0RsWp7YTIHcvRgqMt/FwMsxiZslrNpvaeOererpVGqoSaw1g9dy/g==" saltValue="AIeh3lO4zFcLoCGgx30AcA==" spinCount="100000" sheet="1" objects="1" scenarios="1" selectLockedCells="1"/>
  <mergeCells count="7">
    <mergeCell ref="C37:E39"/>
    <mergeCell ref="A41:F42"/>
    <mergeCell ref="A1:F2"/>
    <mergeCell ref="B12:F12"/>
    <mergeCell ref="B13:F13"/>
    <mergeCell ref="A3:F3"/>
    <mergeCell ref="B10:F10"/>
  </mergeCells>
  <conditionalFormatting sqref="B17">
    <cfRule type="cellIs" dxfId="4" priority="3" operator="equal">
      <formula>287.44</formula>
    </cfRule>
    <cfRule type="cellIs" dxfId="3" priority="4" operator="greaterThan">
      <formula>287.44</formula>
    </cfRule>
    <cfRule type="cellIs" dxfId="2" priority="5" operator="lessThan">
      <formula>287.44</formula>
    </cfRule>
  </conditionalFormatting>
  <conditionalFormatting sqref="B18">
    <cfRule type="cellIs" dxfId="1" priority="1" operator="equal">
      <formula>40.36</formula>
    </cfRule>
    <cfRule type="cellIs" dxfId="0" priority="2" operator="lessThan">
      <formula>40.36</formula>
    </cfRule>
  </conditionalFormatting>
  <pageMargins left="0.78740157480314965" right="0.78740157480314965" top="0.78740157480314965" bottom="0.78740157480314965" header="0" footer="0"/>
  <pageSetup paperSize="9" orientation="portrait" horizontalDpi="4294967292" verticalDpi="4294967292"/>
  <headerFooter alignWithMargins="0"/>
  <ignoredErrors>
    <ignoredError sqref="B1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>S.H.C.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Hennig</dc:creator>
  <cp:lastModifiedBy>Sven Hennig</cp:lastModifiedBy>
  <cp:lastPrinted>2021-09-01T14:04:56Z</cp:lastPrinted>
  <dcterms:created xsi:type="dcterms:W3CDTF">2013-01-30T15:34:54Z</dcterms:created>
  <dcterms:modified xsi:type="dcterms:W3CDTF">2023-01-09T13:50:20Z</dcterms:modified>
</cp:coreProperties>
</file>