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40" windowWidth="32767" windowHeight="29500" tabRatio="500" activeTab="0"/>
  </bookViews>
  <sheets>
    <sheet name="Blatt1" sheetId="1" r:id="rId1"/>
  </sheets>
  <definedNames>
    <definedName name="_xlnm.Print_Area" localSheetId="0">'Blatt1'!$A$1:$F$43</definedName>
  </definedNames>
  <calcPr fullCalcOnLoad="1"/>
</workbook>
</file>

<file path=xl/sharedStrings.xml><?xml version="1.0" encoding="utf-8"?>
<sst xmlns="http://schemas.openxmlformats.org/spreadsheetml/2006/main" count="25" uniqueCount="25">
  <si>
    <t>PKV Beitrag Versicherter:</t>
  </si>
  <si>
    <t>Pflegepflichtvers. Beitrag:</t>
  </si>
  <si>
    <t>für die Krankenversicherung:</t>
  </si>
  <si>
    <t>für die Pflegeversicherung:</t>
  </si>
  <si>
    <t>Für die weiter mitversicherten Personen verbleiben als möglichem maximalen Zuschuss noch:</t>
  </si>
  <si>
    <t>Restzuschuss PKV:</t>
  </si>
  <si>
    <t>Restzuschuss Pflege:</t>
  </si>
  <si>
    <t xml:space="preserve">Basisdaten: </t>
  </si>
  <si>
    <t>Beitragsbemessungsgrenze:</t>
  </si>
  <si>
    <t>durchschnittlicher GKV Zusatzbeitrag:</t>
  </si>
  <si>
    <t>Beitragssatz Pflegepflicht:</t>
  </si>
  <si>
    <t>Beitragssatz GKV:</t>
  </si>
  <si>
    <t>Höchstzuschuss PKV:</t>
  </si>
  <si>
    <t>Höchstzuschuss Pflege:</t>
  </si>
  <si>
    <t>Arbeitnehmer</t>
  </si>
  <si>
    <t>PartnerIn</t>
  </si>
  <si>
    <t>Kind 1</t>
  </si>
  <si>
    <t>Kind 2</t>
  </si>
  <si>
    <t>Gesamtbeitrag KV:</t>
  </si>
  <si>
    <t>Gesamtbeitrag Pflege:</t>
  </si>
  <si>
    <t>Arbeitgeberzuschuss PKV für Kinder und Ehepartner</t>
  </si>
  <si>
    <t>Der (Familien-) Arbeitgeberzuschuss (gesamt) beträgt:</t>
  </si>
  <si>
    <t>© online-pkv.de</t>
  </si>
  <si>
    <t>Weitere Informationen finden Sie auch auf http://www.online-pkv.de</t>
  </si>
  <si>
    <t>Bekomme ich noch einen Zuschuss für Ehepartner und/ oder Kinder?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</si>
</sst>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8"/>
      <name val="Calibri"/>
      <family val="0"/>
    </font>
    <font>
      <sz val="12"/>
      <color indexed="53"/>
      <name val="Calibri"/>
      <family val="0"/>
    </font>
    <font>
      <sz val="16"/>
      <color indexed="10"/>
      <name val="Calibri"/>
      <family val="2"/>
    </font>
    <font>
      <sz val="20"/>
      <color indexed="9"/>
      <name val="Calibri"/>
      <family val="2"/>
    </font>
    <font>
      <sz val="14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FF6600"/>
      <name val="Calibri"/>
      <family val="0"/>
    </font>
    <font>
      <sz val="12"/>
      <color rgb="FFCF2E2E"/>
      <name val="Calibri"/>
      <family val="2"/>
    </font>
    <font>
      <sz val="20"/>
      <color theme="0"/>
      <name val="Calibri"/>
      <family val="2"/>
    </font>
    <font>
      <sz val="14"/>
      <color theme="0"/>
      <name val="Calibri"/>
      <family val="2"/>
    </font>
    <font>
      <i/>
      <sz val="12"/>
      <color theme="1"/>
      <name val="Calibri"/>
      <family val="0"/>
    </font>
    <font>
      <sz val="16"/>
      <color rgb="FFCF2E2E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F2E2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5">
    <xf numFmtId="0" fontId="0" fillId="0" borderId="0" xfId="0" applyFont="1" applyAlignment="1">
      <alignment/>
    </xf>
    <xf numFmtId="44" fontId="0" fillId="0" borderId="0" xfId="57" applyFont="1" applyAlignment="1">
      <alignment/>
    </xf>
    <xf numFmtId="0" fontId="0" fillId="0" borderId="0" xfId="0" applyBorder="1" applyAlignment="1">
      <alignment/>
    </xf>
    <xf numFmtId="166" fontId="39" fillId="0" borderId="0" xfId="0" applyNumberFormat="1" applyFont="1" applyAlignment="1">
      <alignment horizontal="center" wrapText="1"/>
    </xf>
    <xf numFmtId="166" fontId="39" fillId="0" borderId="0" xfId="0" applyNumberFormat="1" applyFont="1" applyAlignment="1">
      <alignment wrapText="1"/>
    </xf>
    <xf numFmtId="166" fontId="40" fillId="0" borderId="0" xfId="0" applyNumberFormat="1" applyFont="1" applyAlignment="1">
      <alignment wrapText="1"/>
    </xf>
    <xf numFmtId="166" fontId="0" fillId="3" borderId="10" xfId="57" applyNumberFormat="1" applyFont="1" applyFill="1" applyBorder="1" applyAlignment="1" applyProtection="1">
      <alignment/>
      <protection locked="0"/>
    </xf>
    <xf numFmtId="166" fontId="0" fillId="3" borderId="10" xfId="0" applyNumberFormat="1" applyFill="1" applyBorder="1" applyAlignment="1" applyProtection="1">
      <alignment/>
      <protection locked="0"/>
    </xf>
    <xf numFmtId="166" fontId="0" fillId="3" borderId="11" xfId="0" applyNumberFormat="1" applyFill="1" applyBorder="1" applyAlignment="1" applyProtection="1">
      <alignment/>
      <protection locked="0"/>
    </xf>
    <xf numFmtId="44" fontId="0" fillId="0" borderId="0" xfId="57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40" fillId="0" borderId="0" xfId="57" applyFont="1" applyFill="1" applyBorder="1" applyAlignment="1" applyProtection="1">
      <alignment horizontal="center"/>
      <protection/>
    </xf>
    <xf numFmtId="44" fontId="40" fillId="0" borderId="12" xfId="57" applyFont="1" applyFill="1" applyBorder="1" applyAlignment="1" applyProtection="1">
      <alignment horizont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33" borderId="15" xfId="0" applyFont="1" applyFill="1" applyBorder="1" applyAlignment="1" applyProtection="1">
      <alignment horizontal="center" vertical="center"/>
      <protection/>
    </xf>
    <xf numFmtId="0" fontId="41" fillId="33" borderId="16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2" fillId="33" borderId="16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44" fontId="0" fillId="0" borderId="0" xfId="57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4" fontId="0" fillId="0" borderId="18" xfId="57" applyFont="1" applyBorder="1" applyAlignment="1" applyProtection="1">
      <alignment horizontal="center"/>
      <protection/>
    </xf>
    <xf numFmtId="44" fontId="0" fillId="0" borderId="19" xfId="57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44" fontId="0" fillId="0" borderId="10" xfId="57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44" fontId="0" fillId="0" borderId="0" xfId="57" applyFont="1" applyFill="1" applyBorder="1" applyAlignment="1" applyProtection="1">
      <alignment/>
      <protection/>
    </xf>
    <xf numFmtId="0" fontId="27" fillId="0" borderId="21" xfId="0" applyFont="1" applyBorder="1" applyAlignment="1" applyProtection="1">
      <alignment/>
      <protection/>
    </xf>
    <xf numFmtId="7" fontId="0" fillId="0" borderId="22" xfId="57" applyNumberFormat="1" applyFont="1" applyFill="1" applyBorder="1" applyAlignment="1" applyProtection="1">
      <alignment horizontal="center"/>
      <protection/>
    </xf>
    <xf numFmtId="7" fontId="0" fillId="0" borderId="23" xfId="57" applyNumberFormat="1" applyFont="1" applyFill="1" applyBorder="1" applyAlignment="1" applyProtection="1">
      <alignment horizontal="center"/>
      <protection/>
    </xf>
    <xf numFmtId="0" fontId="27" fillId="0" borderId="17" xfId="0" applyFont="1" applyBorder="1" applyAlignment="1" applyProtection="1">
      <alignment/>
      <protection/>
    </xf>
    <xf numFmtId="7" fontId="0" fillId="0" borderId="19" xfId="57" applyNumberFormat="1" applyFont="1" applyBorder="1" applyAlignment="1" applyProtection="1">
      <alignment horizontal="center"/>
      <protection/>
    </xf>
    <xf numFmtId="7" fontId="0" fillId="0" borderId="24" xfId="57" applyNumberFormat="1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/>
    </xf>
    <xf numFmtId="44" fontId="27" fillId="0" borderId="16" xfId="0" applyNumberFormat="1" applyFont="1" applyBorder="1" applyAlignment="1" applyProtection="1">
      <alignment/>
      <protection/>
    </xf>
    <xf numFmtId="44" fontId="27" fillId="0" borderId="0" xfId="57" applyFont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44" fontId="0" fillId="34" borderId="22" xfId="57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44" fontId="0" fillId="34" borderId="23" xfId="57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44" fontId="0" fillId="34" borderId="0" xfId="57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44" fontId="0" fillId="34" borderId="12" xfId="57" applyFont="1" applyFill="1" applyBorder="1" applyAlignment="1" applyProtection="1">
      <alignment/>
      <protection/>
    </xf>
    <xf numFmtId="7" fontId="0" fillId="34" borderId="0" xfId="57" applyNumberFormat="1" applyFont="1" applyFill="1" applyBorder="1" applyAlignment="1" applyProtection="1">
      <alignment/>
      <protection/>
    </xf>
    <xf numFmtId="10" fontId="0" fillId="34" borderId="0" xfId="0" applyNumberForma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44" fontId="0" fillId="34" borderId="19" xfId="57" applyFont="1" applyFill="1" applyBorder="1" applyAlignment="1" applyProtection="1">
      <alignment/>
      <protection/>
    </xf>
    <xf numFmtId="7" fontId="0" fillId="34" borderId="19" xfId="57" applyNumberFormat="1" applyFont="1" applyFill="1" applyBorder="1" applyAlignment="1" applyProtection="1">
      <alignment/>
      <protection/>
    </xf>
    <xf numFmtId="44" fontId="0" fillId="34" borderId="24" xfId="57" applyFont="1" applyFill="1" applyBorder="1" applyAlignment="1" applyProtection="1">
      <alignment/>
      <protection/>
    </xf>
    <xf numFmtId="44" fontId="44" fillId="0" borderId="0" xfId="57" applyFont="1" applyBorder="1" applyAlignment="1" applyProtection="1">
      <alignment horizontal="center" vertical="center"/>
      <protection/>
    </xf>
    <xf numFmtId="0" fontId="40" fillId="0" borderId="16" xfId="0" applyFont="1" applyBorder="1" applyAlignment="1" applyProtection="1">
      <alignment/>
      <protection/>
    </xf>
    <xf numFmtId="44" fontId="44" fillId="0" borderId="0" xfId="57" applyFont="1" applyBorder="1" applyAlignment="1" applyProtection="1">
      <alignment/>
      <protection/>
    </xf>
    <xf numFmtId="0" fontId="42" fillId="33" borderId="25" xfId="0" applyFont="1" applyFill="1" applyBorder="1" applyAlignment="1" applyProtection="1">
      <alignment horizontal="center" vertical="center"/>
      <protection/>
    </xf>
    <xf numFmtId="0" fontId="42" fillId="33" borderId="26" xfId="0" applyFont="1" applyFill="1" applyBorder="1" applyAlignment="1" applyProtection="1">
      <alignment horizontal="center" vertical="center"/>
      <protection/>
    </xf>
    <xf numFmtId="0" fontId="42" fillId="33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35</xdr:row>
      <xdr:rowOff>114300</xdr:rowOff>
    </xdr:from>
    <xdr:to>
      <xdr:col>5</xdr:col>
      <xdr:colOff>838200</xdr:colOff>
      <xdr:row>39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5247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35" zoomScaleNormal="135" zoomScalePageLayoutView="0" workbookViewId="0" topLeftCell="A1">
      <selection activeCell="F8" sqref="F8"/>
    </sheetView>
  </sheetViews>
  <sheetFormatPr defaultColWidth="11.00390625" defaultRowHeight="15.75"/>
  <cols>
    <col min="1" max="1" width="31.625" style="0" customWidth="1"/>
    <col min="2" max="2" width="12.875" style="1" customWidth="1"/>
    <col min="3" max="3" width="1.875" style="1" customWidth="1"/>
    <col min="4" max="4" width="12.00390625" style="0" bestFit="1" customWidth="1"/>
  </cols>
  <sheetData>
    <row r="1" spans="1:6" ht="25.5" customHeight="1">
      <c r="A1" s="13" t="s">
        <v>20</v>
      </c>
      <c r="B1" s="14"/>
      <c r="C1" s="14"/>
      <c r="D1" s="14"/>
      <c r="E1" s="14"/>
      <c r="F1" s="15"/>
    </row>
    <row r="2" spans="1:6" ht="25.5" customHeight="1">
      <c r="A2" s="16"/>
      <c r="B2" s="17"/>
      <c r="C2" s="17"/>
      <c r="D2" s="17"/>
      <c r="E2" s="17"/>
      <c r="F2" s="18"/>
    </row>
    <row r="3" spans="1:6" ht="28.5" customHeight="1">
      <c r="A3" s="19" t="s">
        <v>24</v>
      </c>
      <c r="B3" s="20"/>
      <c r="C3" s="20"/>
      <c r="D3" s="20"/>
      <c r="E3" s="20"/>
      <c r="F3" s="21"/>
    </row>
    <row r="4" spans="1:6" ht="15.75">
      <c r="A4" s="22"/>
      <c r="B4" s="23"/>
      <c r="C4" s="23"/>
      <c r="D4" s="24"/>
      <c r="E4" s="24"/>
      <c r="F4" s="25"/>
    </row>
    <row r="5" spans="1:6" ht="15.75">
      <c r="A5" s="22"/>
      <c r="B5" s="23"/>
      <c r="C5" s="23"/>
      <c r="D5" s="24"/>
      <c r="E5" s="24"/>
      <c r="F5" s="25"/>
    </row>
    <row r="6" spans="1:6" ht="15.75">
      <c r="A6" s="26"/>
      <c r="B6" s="27" t="s">
        <v>14</v>
      </c>
      <c r="C6" s="28"/>
      <c r="D6" s="29" t="s">
        <v>15</v>
      </c>
      <c r="E6" s="29" t="s">
        <v>16</v>
      </c>
      <c r="F6" s="30" t="s">
        <v>17</v>
      </c>
    </row>
    <row r="7" spans="1:6" ht="15.75">
      <c r="A7" s="22"/>
      <c r="B7" s="31"/>
      <c r="C7" s="23"/>
      <c r="D7" s="32"/>
      <c r="E7" s="32"/>
      <c r="F7" s="33"/>
    </row>
    <row r="8" spans="1:10" ht="15.75" customHeight="1">
      <c r="A8" s="34" t="s">
        <v>0</v>
      </c>
      <c r="B8" s="6"/>
      <c r="C8" s="35"/>
      <c r="D8" s="7"/>
      <c r="E8" s="7"/>
      <c r="F8" s="8"/>
      <c r="H8" s="5"/>
      <c r="I8" s="4"/>
      <c r="J8" s="4"/>
    </row>
    <row r="9" spans="1:10" ht="15.75">
      <c r="A9" s="34" t="s">
        <v>1</v>
      </c>
      <c r="B9" s="6"/>
      <c r="C9" s="35"/>
      <c r="D9" s="7"/>
      <c r="E9" s="7"/>
      <c r="F9" s="8"/>
      <c r="H9" s="4"/>
      <c r="I9" s="4"/>
      <c r="J9" s="4"/>
    </row>
    <row r="10" spans="1:10" ht="15.75">
      <c r="A10" s="34"/>
      <c r="B10" s="9"/>
      <c r="C10" s="9"/>
      <c r="D10" s="10"/>
      <c r="E10" s="10"/>
      <c r="F10" s="10"/>
      <c r="H10" s="3"/>
      <c r="I10" s="3"/>
      <c r="J10" s="3"/>
    </row>
    <row r="11" spans="1:10" ht="15.75">
      <c r="A11" s="34"/>
      <c r="B11" s="11"/>
      <c r="C11" s="11"/>
      <c r="D11" s="11"/>
      <c r="E11" s="11"/>
      <c r="F11" s="12"/>
      <c r="H11" s="3"/>
      <c r="I11" s="3"/>
      <c r="J11" s="3"/>
    </row>
    <row r="12" spans="1:10" ht="15.75">
      <c r="A12" s="36" t="s">
        <v>18</v>
      </c>
      <c r="B12" s="37">
        <f>SUM(B8:F8)</f>
        <v>0</v>
      </c>
      <c r="C12" s="37"/>
      <c r="D12" s="37"/>
      <c r="E12" s="37"/>
      <c r="F12" s="38"/>
      <c r="G12" s="2"/>
      <c r="H12" s="3"/>
      <c r="I12" s="3"/>
      <c r="J12" s="3"/>
    </row>
    <row r="13" spans="1:7" ht="15.75">
      <c r="A13" s="39" t="s">
        <v>19</v>
      </c>
      <c r="B13" s="40">
        <f>(SUM(B9:F9))</f>
        <v>0</v>
      </c>
      <c r="C13" s="40"/>
      <c r="D13" s="40"/>
      <c r="E13" s="40"/>
      <c r="F13" s="41"/>
      <c r="G13" s="2"/>
    </row>
    <row r="14" spans="1:7" ht="15.75">
      <c r="A14" s="22"/>
      <c r="B14" s="23"/>
      <c r="C14" s="23"/>
      <c r="D14" s="24"/>
      <c r="E14" s="24"/>
      <c r="F14" s="25"/>
      <c r="G14" s="2"/>
    </row>
    <row r="15" spans="1:7" ht="15.75">
      <c r="A15" s="22" t="s">
        <v>21</v>
      </c>
      <c r="B15" s="23"/>
      <c r="C15" s="23"/>
      <c r="D15" s="24"/>
      <c r="E15" s="24"/>
      <c r="F15" s="25"/>
      <c r="G15" s="2"/>
    </row>
    <row r="16" spans="1:7" ht="15.75">
      <c r="A16" s="22"/>
      <c r="B16" s="23"/>
      <c r="C16" s="23"/>
      <c r="D16" s="24"/>
      <c r="E16" s="24"/>
      <c r="F16" s="25"/>
      <c r="G16" s="2"/>
    </row>
    <row r="17" spans="1:7" ht="15.75">
      <c r="A17" s="22" t="s">
        <v>2</v>
      </c>
      <c r="B17" s="23">
        <f>IF(B12/2&gt;(D34),D34,B12/2)</f>
        <v>0</v>
      </c>
      <c r="C17" s="23"/>
      <c r="D17" s="42" t="str">
        <f>IF(B17&lt;D34,"Zuschuss noch nicht voll verbraucht","Höchstzuschuss erreicht")</f>
        <v>Zuschuss noch nicht voll verbraucht</v>
      </c>
      <c r="E17" s="24"/>
      <c r="F17" s="25"/>
      <c r="G17" s="2"/>
    </row>
    <row r="18" spans="1:7" ht="15.75">
      <c r="A18" s="22" t="s">
        <v>3</v>
      </c>
      <c r="B18" s="23">
        <f>IF(B13&gt;(D29*(D32)),(D29*(D32))/2,(B13/2))</f>
        <v>0</v>
      </c>
      <c r="C18" s="23"/>
      <c r="D18" s="42" t="str">
        <f>IF(B18&lt;D35,"Zuschuss noch nicht voll verbraucht","Höchstzuschuss erreicht")</f>
        <v>Zuschuss noch nicht voll verbraucht</v>
      </c>
      <c r="E18" s="24"/>
      <c r="F18" s="25"/>
      <c r="G18" s="2"/>
    </row>
    <row r="19" spans="1:7" ht="15.75">
      <c r="A19" s="22"/>
      <c r="B19" s="23"/>
      <c r="C19" s="23"/>
      <c r="D19" s="24"/>
      <c r="E19" s="24"/>
      <c r="F19" s="25"/>
      <c r="G19" s="2"/>
    </row>
    <row r="20" spans="1:7" ht="15.75">
      <c r="A20" s="22"/>
      <c r="B20" s="23"/>
      <c r="C20" s="23"/>
      <c r="D20" s="24"/>
      <c r="E20" s="24"/>
      <c r="F20" s="25"/>
      <c r="G20" s="2"/>
    </row>
    <row r="21" spans="1:7" ht="15.75">
      <c r="A21" s="22" t="s">
        <v>4</v>
      </c>
      <c r="B21" s="23"/>
      <c r="C21" s="23"/>
      <c r="D21" s="24"/>
      <c r="E21" s="24"/>
      <c r="F21" s="25"/>
      <c r="G21" s="2"/>
    </row>
    <row r="22" spans="1:7" ht="15.75">
      <c r="A22" s="22"/>
      <c r="B22" s="23"/>
      <c r="C22" s="23"/>
      <c r="D22" s="24"/>
      <c r="E22" s="24"/>
      <c r="F22" s="25"/>
      <c r="G22" s="2"/>
    </row>
    <row r="23" spans="1:7" ht="15.75">
      <c r="A23" s="43" t="s">
        <v>5</v>
      </c>
      <c r="B23" s="44">
        <f>IF((D34-B17&gt;0),(D34-B17),"Zuschuss bereits verbraucht")</f>
        <v>384.58125</v>
      </c>
      <c r="C23" s="23"/>
      <c r="D23" s="24"/>
      <c r="E23" s="24"/>
      <c r="F23" s="25"/>
      <c r="G23" s="2"/>
    </row>
    <row r="24" spans="1:6" ht="15.75">
      <c r="A24" s="43" t="s">
        <v>6</v>
      </c>
      <c r="B24" s="44">
        <f>IF((D35-B18&gt;0),(D35-B18),"Zuschuss bereits verbraucht")</f>
        <v>73.771875</v>
      </c>
      <c r="C24" s="23"/>
      <c r="D24" s="24"/>
      <c r="E24" s="24"/>
      <c r="F24" s="25"/>
    </row>
    <row r="25" spans="1:6" ht="15.75">
      <c r="A25" s="22"/>
      <c r="B25" s="23"/>
      <c r="C25" s="23"/>
      <c r="D25" s="24"/>
      <c r="E25" s="24"/>
      <c r="F25" s="25"/>
    </row>
    <row r="26" spans="1:6" ht="15.75">
      <c r="A26" s="22"/>
      <c r="B26" s="23"/>
      <c r="C26" s="23"/>
      <c r="D26" s="24"/>
      <c r="E26" s="24"/>
      <c r="F26" s="25"/>
    </row>
    <row r="27" spans="1:6" ht="15.75">
      <c r="A27" s="45" t="s">
        <v>7</v>
      </c>
      <c r="B27" s="46"/>
      <c r="C27" s="46"/>
      <c r="D27" s="47">
        <v>2021</v>
      </c>
      <c r="E27" s="46"/>
      <c r="F27" s="48"/>
    </row>
    <row r="28" spans="1:6" ht="15.75">
      <c r="A28" s="49"/>
      <c r="B28" s="50"/>
      <c r="C28" s="50"/>
      <c r="D28" s="51"/>
      <c r="E28" s="50"/>
      <c r="F28" s="52"/>
    </row>
    <row r="29" spans="1:6" ht="15.75">
      <c r="A29" s="49" t="s">
        <v>8</v>
      </c>
      <c r="B29" s="50"/>
      <c r="C29" s="50"/>
      <c r="D29" s="53">
        <v>58050</v>
      </c>
      <c r="E29" s="50"/>
      <c r="F29" s="52"/>
    </row>
    <row r="30" spans="1:6" ht="15.75">
      <c r="A30" s="49" t="s">
        <v>11</v>
      </c>
      <c r="B30" s="50"/>
      <c r="C30" s="50"/>
      <c r="D30" s="54">
        <v>0.146</v>
      </c>
      <c r="E30" s="50"/>
      <c r="F30" s="52"/>
    </row>
    <row r="31" spans="1:6" ht="15.75">
      <c r="A31" s="49" t="s">
        <v>9</v>
      </c>
      <c r="B31" s="50"/>
      <c r="C31" s="50"/>
      <c r="D31" s="54">
        <v>0.013</v>
      </c>
      <c r="E31" s="50"/>
      <c r="F31" s="52"/>
    </row>
    <row r="32" spans="1:6" ht="15.75">
      <c r="A32" s="49" t="s">
        <v>10</v>
      </c>
      <c r="B32" s="50"/>
      <c r="C32" s="50"/>
      <c r="D32" s="54">
        <v>0.0305</v>
      </c>
      <c r="E32" s="50"/>
      <c r="F32" s="52"/>
    </row>
    <row r="33" spans="1:6" ht="15.75">
      <c r="A33" s="49"/>
      <c r="B33" s="50"/>
      <c r="C33" s="50"/>
      <c r="D33" s="51"/>
      <c r="E33" s="50"/>
      <c r="F33" s="52"/>
    </row>
    <row r="34" spans="1:6" ht="15.75">
      <c r="A34" s="49" t="s">
        <v>12</v>
      </c>
      <c r="B34" s="50"/>
      <c r="C34" s="50"/>
      <c r="D34" s="53">
        <f>D29/12*(D30+D31)/2</f>
        <v>384.58125</v>
      </c>
      <c r="E34" s="50"/>
      <c r="F34" s="52"/>
    </row>
    <row r="35" spans="1:6" ht="15.75" customHeight="1">
      <c r="A35" s="55" t="s">
        <v>13</v>
      </c>
      <c r="B35" s="56"/>
      <c r="C35" s="56"/>
      <c r="D35" s="57">
        <f>D29/12*D32/2</f>
        <v>73.771875</v>
      </c>
      <c r="E35" s="56"/>
      <c r="F35" s="58"/>
    </row>
    <row r="36" spans="1:6" ht="15.75">
      <c r="A36" s="22"/>
      <c r="B36" s="23"/>
      <c r="C36" s="23"/>
      <c r="D36" s="24"/>
      <c r="E36" s="24"/>
      <c r="F36" s="25"/>
    </row>
    <row r="37" spans="1:6" ht="15.75" customHeight="1">
      <c r="A37" s="22"/>
      <c r="B37" s="23"/>
      <c r="C37" s="59" t="s">
        <v>22</v>
      </c>
      <c r="D37" s="59"/>
      <c r="E37" s="59"/>
      <c r="F37" s="25"/>
    </row>
    <row r="38" spans="1:6" ht="16.5" customHeight="1">
      <c r="A38" s="60"/>
      <c r="B38" s="61"/>
      <c r="C38" s="59"/>
      <c r="D38" s="59"/>
      <c r="E38" s="59"/>
      <c r="F38" s="25"/>
    </row>
    <row r="39" spans="1:6" ht="15.75" customHeight="1">
      <c r="A39" s="22"/>
      <c r="B39" s="61"/>
      <c r="C39" s="59"/>
      <c r="D39" s="59"/>
      <c r="E39" s="59"/>
      <c r="F39" s="25"/>
    </row>
    <row r="40" spans="1:6" ht="10.5" customHeight="1">
      <c r="A40" s="22"/>
      <c r="B40" s="23"/>
      <c r="C40" s="23"/>
      <c r="D40" s="24"/>
      <c r="E40" s="24"/>
      <c r="F40" s="25"/>
    </row>
    <row r="41" spans="1:6" ht="15.75">
      <c r="A41" s="19" t="s">
        <v>23</v>
      </c>
      <c r="B41" s="20"/>
      <c r="C41" s="20"/>
      <c r="D41" s="20"/>
      <c r="E41" s="20"/>
      <c r="F41" s="21"/>
    </row>
    <row r="42" spans="1:6" ht="16.5" thickBot="1">
      <c r="A42" s="62"/>
      <c r="B42" s="63"/>
      <c r="C42" s="63"/>
      <c r="D42" s="63"/>
      <c r="E42" s="63"/>
      <c r="F42" s="64"/>
    </row>
    <row r="43" spans="1:6" ht="15.75">
      <c r="A43" s="10"/>
      <c r="B43" s="9"/>
      <c r="C43" s="9"/>
      <c r="D43" s="10"/>
      <c r="E43" s="10"/>
      <c r="F43" s="10"/>
    </row>
  </sheetData>
  <sheetProtection password="CC1D" sheet="1" objects="1" scenarios="1" selectLockedCells="1"/>
  <mergeCells count="7">
    <mergeCell ref="C37:E39"/>
    <mergeCell ref="A41:F42"/>
    <mergeCell ref="A1:F2"/>
    <mergeCell ref="B12:F12"/>
    <mergeCell ref="B13:F13"/>
    <mergeCell ref="A3:F3"/>
    <mergeCell ref="B11:F11"/>
  </mergeCells>
  <conditionalFormatting sqref="B17">
    <cfRule type="cellIs" priority="3" dxfId="5" operator="equal">
      <formula>287.44</formula>
    </cfRule>
    <cfRule type="cellIs" priority="4" dxfId="3" operator="greaterThan">
      <formula>287.44</formula>
    </cfRule>
    <cfRule type="cellIs" priority="5" dxfId="6" operator="lessThan">
      <formula>287.44</formula>
    </cfRule>
  </conditionalFormatting>
  <conditionalFormatting sqref="B18">
    <cfRule type="cellIs" priority="1" dxfId="5" operator="equal">
      <formula>40.36</formula>
    </cfRule>
    <cfRule type="cellIs" priority="2" dxfId="6" operator="lessThan">
      <formula>40.36</formula>
    </cfRule>
  </conditionalFormatting>
  <printOptions/>
  <pageMargins left="0.7874015748031497" right="0.7874015748031497" top="0.7874015748031497" bottom="0.7874015748031497" header="0" footer="0"/>
  <pageSetup orientation="portrait" paperSize="9"/>
  <ignoredErrors>
    <ignoredError sqref="B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S.H.C.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Hennig</dc:creator>
  <cp:keywords/>
  <dc:description/>
  <cp:lastModifiedBy>Sven Hennig</cp:lastModifiedBy>
  <cp:lastPrinted>2021-09-01T14:04:56Z</cp:lastPrinted>
  <dcterms:created xsi:type="dcterms:W3CDTF">2013-01-30T15:34:54Z</dcterms:created>
  <dcterms:modified xsi:type="dcterms:W3CDTF">2021-09-01T14:12:25Z</dcterms:modified>
  <cp:category/>
  <cp:version/>
  <cp:contentType/>
  <cp:contentStatus/>
</cp:coreProperties>
</file>